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<sst xmlns="http://schemas.openxmlformats.org/spreadsheetml/2006/main" count="163" uniqueCount="73">
  <si>
    <t xml:space="preserve"> </t>
  </si>
  <si>
    <t>Обеспечение деятельности по предоставлению общедоступного бесплатного дошкольного образования по общеобразовательным программам дошкольного образования</t>
  </si>
  <si>
    <t>Повышение квалификации педагогических работников МДОУ, соц. Поддержка работников МДОУ</t>
  </si>
  <si>
    <t>Организация питания школьников</t>
  </si>
  <si>
    <t xml:space="preserve">Повышение квалификации педагогических работников , соц. поддержка работников </t>
  </si>
  <si>
    <t>Организация питания дошкольников</t>
  </si>
  <si>
    <t>Организация лагерей с дневным пребыванием детей в образовательных организациях</t>
  </si>
  <si>
    <t>Обеспечение учащихся образовательных организаций путевками в загородные лагеря</t>
  </si>
  <si>
    <t>Наименование подпрограммы</t>
  </si>
  <si>
    <t>Источник финансирования</t>
  </si>
  <si>
    <t>районный бюджет</t>
  </si>
  <si>
    <t>областной бюджет</t>
  </si>
  <si>
    <t>Итого</t>
  </si>
  <si>
    <t>Всего</t>
  </si>
  <si>
    <t xml:space="preserve">1. Организация предоставления общедоступного и бесплатного дошкольного образования по образовательным программам в муниципальных дошкольных образовательных организациях, создание условий для осуществления присмотра и ухода за детьми, содержание детей в муниципальных дошкольных образовательных организациях. </t>
  </si>
  <si>
    <t xml:space="preserve">Объемы и источники финансирования программы" Образование в Кромском районе на 2017-2019 годы" </t>
  </si>
  <si>
    <t>2. Организация предоставления общедоступного и бесплатного начального общего, основного общего, среднего общего образования по образовательным программам в муниципальных образовательных организациях.</t>
  </si>
  <si>
    <t>3.Организация предоставления дополнительного образования детей по дополнительным общеразвивающим программам дополнительного образования</t>
  </si>
  <si>
    <t>1. Организация предоставления общедоступного и бесплатного дошкольного образования по образовательным программам в муниципальных дошкольных образовательных организациях, создание условий для осуществления присмотра и ухода за детьми, содержание детей в муниципальных дошкольных образовательных организациях.</t>
  </si>
  <si>
    <t>4. Обеспечение организации отдыха и оздоровления детей и молодежи</t>
  </si>
  <si>
    <t>ё</t>
  </si>
  <si>
    <t>Работа с одаренными детьми(олимпиал\ды и конкурсы, гранты)</t>
  </si>
  <si>
    <t>Содержание муниципальных дошкольных ОО, организация безопасности МДОУ, ремонт зданий и помещений, благоустройство территорий МБОУ.</t>
  </si>
  <si>
    <t>Обеспечение деятельности по предоставлению дополнительного образования по дополнительным общеразвивающим программам дополнительного образования.</t>
  </si>
  <si>
    <t>Содержание муниципальных организаций дополнительного образования,ремонт зданий и помещений, благоустройство территориий МБОУ,  организация безопасности ДО</t>
  </si>
  <si>
    <t xml:space="preserve">6 Осуществление выплат компенсации части родительской платы за присмотр и уход за детьми в образовательных организациях, реализующих программу дошкольного образования </t>
  </si>
  <si>
    <t>5.Совершенстрование системы поддержки педагогических работников образовательных организаций, одаренных и талантливых детей</t>
  </si>
  <si>
    <t>Обеспечение деятельности по предоставлению общедоступного бесплатного дошкольного, начального, основного , среднего образования по общеобразовательным программам.</t>
  </si>
  <si>
    <t>3.Организация предоставления дополнительного образования детей по дополнительным общеразвивающим программам дополнительного образования.</t>
  </si>
  <si>
    <t>Обеспечение организации отдыха и оздоровления детей и молодежи.</t>
  </si>
  <si>
    <t>Осуществление выплат компенсации части родительской платы за присмотр и уход за детьми в образовательных организациях, реализующих программу дошкольного образования.</t>
  </si>
  <si>
    <t>2. Организация предоставления общедоступного и бесплатного дошкольного образования, начального, основного, среднего общего образования по образовательным программам в муниципальных образовательных организациях.</t>
  </si>
  <si>
    <t>№п/п</t>
  </si>
  <si>
    <t>Наименование мероприятий</t>
  </si>
  <si>
    <t>Сроки реализации</t>
  </si>
  <si>
    <t>Объем финансирования (тыс. руб.)</t>
  </si>
  <si>
    <t>Исполнители</t>
  </si>
  <si>
    <t>1. Организация предоставления общедоступного и бесплатного дошкольного образования по образовательным программам в муниципальных дошкольных образовательных организациях, создание условий для осуществления присмотра и ухода за детьми, содержание детей в му</t>
  </si>
  <si>
    <t>Организация предоставления общедоступного и бесплатного дошкольного образования по образовательным программам в муниципальных дошкольных образовательных организациях, создание условий для осуществления присмотра и ухода за детьми, содержание детей в му</t>
  </si>
  <si>
    <t>1.1</t>
  </si>
  <si>
    <t>1.2</t>
  </si>
  <si>
    <t>1.3</t>
  </si>
  <si>
    <t>1.4</t>
  </si>
  <si>
    <t>2017-2019 годы</t>
  </si>
  <si>
    <t>Отдел образования администрации Кромского района, образовательные учреждения</t>
  </si>
  <si>
    <t>2</t>
  </si>
  <si>
    <t xml:space="preserve"> Организация предоставления общедоступного и бесплатного начального общего, основного общего, среднего общего образования по образовательным программам в муниципальных образовательных организациях.</t>
  </si>
  <si>
    <t>2.1</t>
  </si>
  <si>
    <t>2.2</t>
  </si>
  <si>
    <t>Содержание муниципальных ОО, организация безопасности МБОУ, ремонт зданий и помещений, благоустройство территорий МБОУ.</t>
  </si>
  <si>
    <t>Содержание муниципальных дошкольных ОО, организация безопасности МДОУ, ремонт зданий и помещений, благоустройство территорий МДОУ.</t>
  </si>
  <si>
    <t>2.3</t>
  </si>
  <si>
    <t>2.4</t>
  </si>
  <si>
    <t>3</t>
  </si>
  <si>
    <t>Организация предоставления дополнительного образования детей по дополнительным общеразвивающим программам дополнительного образования</t>
  </si>
  <si>
    <t>3.1</t>
  </si>
  <si>
    <t>3.2</t>
  </si>
  <si>
    <t>3.3</t>
  </si>
  <si>
    <t>4</t>
  </si>
  <si>
    <t xml:space="preserve"> Обеспечение организации отдыха и оздоровления детей и молодежи</t>
  </si>
  <si>
    <t>4.1</t>
  </si>
  <si>
    <t>4.2</t>
  </si>
  <si>
    <t>5</t>
  </si>
  <si>
    <t>Совершенстрование системы поддержки педагогических работников образовательных организаций, одаренных и талантливых детей</t>
  </si>
  <si>
    <t>6</t>
  </si>
  <si>
    <t xml:space="preserve">Осуществление выплат компенсации части родительской платы за присмотр и уход за детьми в образовательных организациях, реализующих программу дошкольного образования </t>
  </si>
  <si>
    <t>Организация питания школьников и вопитанников</t>
  </si>
  <si>
    <t>Повышение квалификации педагогических работников МДОУ, соц. поддержка работников МДОУ</t>
  </si>
  <si>
    <t>Приложение 1 к Постановлению администарации Кромского района №              от________</t>
  </si>
  <si>
    <t>Финансирование мероприятий программы "Развитие образования в Кромском районе на 2017-2019 годы" по годам</t>
  </si>
  <si>
    <t>Источник финансирова-ния</t>
  </si>
  <si>
    <t>Приложение 2 к Программе "Образование в Кромском районе на 2017-2019 годы"</t>
  </si>
  <si>
    <t>Приложенире 1 к Программе "Образование в Кромском районе на 2017-2019 годы"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</si>
</sst>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justify"/>
    </xf>
    <xf numFmtId="0" fontId="2" fillId="0" borderId="7" xfId="0" applyFont="1" applyBorder="1" applyAlignment="1">
      <alignment horizontal="justify"/>
    </xf>
    <xf numFmtId="0" fontId="3" fillId="0" borderId="8" xfId="0" applyFont="1" applyBorder="1" applyAlignment="1">
      <alignment horizontal="justify"/>
    </xf>
    <xf numFmtId="0" fontId="1" fillId="0" borderId="0" xfId="0" applyFont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4" xfId="0" applyNumberFormat="1" applyBorder="1" applyAlignment="1">
      <alignment/>
    </xf>
    <xf numFmtId="188" fontId="0" fillId="0" borderId="15" xfId="0" applyNumberFormat="1" applyBorder="1" applyAlignment="1">
      <alignment/>
    </xf>
    <xf numFmtId="188" fontId="1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6" xfId="0" applyFont="1" applyBorder="1" applyAlignment="1">
      <alignment horizontal="justify"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2" xfId="0" applyFont="1" applyBorder="1" applyAlignment="1">
      <alignment/>
    </xf>
    <xf numFmtId="49" fontId="6" fillId="0" borderId="6" xfId="0" applyNumberFormat="1" applyFont="1" applyBorder="1" applyAlignment="1">
      <alignment/>
    </xf>
    <xf numFmtId="0" fontId="6" fillId="0" borderId="23" xfId="0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6" fillId="0" borderId="9" xfId="0" applyFont="1" applyBorder="1" applyAlignment="1">
      <alignment horizontal="justify"/>
    </xf>
    <xf numFmtId="49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2" fontId="6" fillId="0" borderId="26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1" xfId="0" applyFont="1" applyBorder="1" applyAlignment="1">
      <alignment/>
    </xf>
    <xf numFmtId="2" fontId="6" fillId="0" borderId="29" xfId="0" applyNumberFormat="1" applyFont="1" applyBorder="1" applyAlignment="1">
      <alignment/>
    </xf>
    <xf numFmtId="0" fontId="6" fillId="0" borderId="17" xfId="0" applyFont="1" applyBorder="1" applyAlignment="1">
      <alignment horizontal="justify"/>
    </xf>
    <xf numFmtId="0" fontId="6" fillId="2" borderId="30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2" borderId="19" xfId="0" applyFont="1" applyFill="1" applyBorder="1" applyAlignment="1">
      <alignment/>
    </xf>
    <xf numFmtId="2" fontId="6" fillId="2" borderId="32" xfId="0" applyNumberFormat="1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9" xfId="0" applyFont="1" applyBorder="1" applyAlignment="1">
      <alignment/>
    </xf>
    <xf numFmtId="2" fontId="6" fillId="0" borderId="12" xfId="0" applyNumberFormat="1" applyFont="1" applyBorder="1" applyAlignment="1">
      <alignment/>
    </xf>
    <xf numFmtId="49" fontId="7" fillId="2" borderId="32" xfId="0" applyNumberFormat="1" applyFont="1" applyFill="1" applyBorder="1" applyAlignment="1">
      <alignment/>
    </xf>
    <xf numFmtId="2" fontId="6" fillId="0" borderId="33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 horizontal="justify"/>
    </xf>
    <xf numFmtId="2" fontId="6" fillId="0" borderId="38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7" xfId="0" applyFont="1" applyBorder="1" applyAlignment="1">
      <alignment horizontal="justify"/>
    </xf>
    <xf numFmtId="2" fontId="6" fillId="0" borderId="14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188" fontId="7" fillId="0" borderId="11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39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6" fillId="0" borderId="38" xfId="0" applyNumberFormat="1" applyFont="1" applyBorder="1" applyAlignment="1">
      <alignment/>
    </xf>
    <xf numFmtId="0" fontId="9" fillId="0" borderId="8" xfId="0" applyFont="1" applyBorder="1" applyAlignment="1">
      <alignment horizontal="justify"/>
    </xf>
    <xf numFmtId="2" fontId="7" fillId="0" borderId="9" xfId="0" applyNumberFormat="1" applyFont="1" applyBorder="1" applyAlignment="1">
      <alignment/>
    </xf>
    <xf numFmtId="2" fontId="7" fillId="0" borderId="41" xfId="0" applyNumberFormat="1" applyFont="1" applyBorder="1" applyAlignment="1">
      <alignment/>
    </xf>
    <xf numFmtId="0" fontId="9" fillId="0" borderId="16" xfId="0" applyFont="1" applyBorder="1" applyAlignment="1">
      <alignment horizontal="justify"/>
    </xf>
    <xf numFmtId="2" fontId="7" fillId="0" borderId="17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2" fontId="7" fillId="2" borderId="6" xfId="0" applyNumberFormat="1" applyFont="1" applyFill="1" applyBorder="1" applyAlignment="1">
      <alignment/>
    </xf>
    <xf numFmtId="2" fontId="7" fillId="2" borderId="12" xfId="0" applyNumberFormat="1" applyFont="1" applyFill="1" applyBorder="1" applyAlignment="1">
      <alignment/>
    </xf>
    <xf numFmtId="0" fontId="7" fillId="2" borderId="9" xfId="0" applyFont="1" applyFill="1" applyBorder="1" applyAlignment="1">
      <alignment horizontal="justify"/>
    </xf>
    <xf numFmtId="0" fontId="7" fillId="2" borderId="30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19" xfId="0" applyFont="1" applyFill="1" applyBorder="1" applyAlignment="1">
      <alignment/>
    </xf>
    <xf numFmtId="2" fontId="7" fillId="2" borderId="32" xfId="0" applyNumberFormat="1" applyFont="1" applyFill="1" applyBorder="1" applyAlignment="1">
      <alignment/>
    </xf>
    <xf numFmtId="2" fontId="7" fillId="2" borderId="30" xfId="0" applyNumberFormat="1" applyFont="1" applyFill="1" applyBorder="1" applyAlignment="1">
      <alignment/>
    </xf>
    <xf numFmtId="0" fontId="7" fillId="2" borderId="17" xfId="0" applyFont="1" applyFill="1" applyBorder="1" applyAlignment="1">
      <alignment horizontal="justify"/>
    </xf>
    <xf numFmtId="0" fontId="6" fillId="2" borderId="19" xfId="0" applyFont="1" applyFill="1" applyBorder="1" applyAlignment="1">
      <alignment/>
    </xf>
    <xf numFmtId="0" fontId="6" fillId="2" borderId="17" xfId="0" applyFont="1" applyFill="1" applyBorder="1" applyAlignment="1">
      <alignment horizontal="justify"/>
    </xf>
    <xf numFmtId="2" fontId="6" fillId="0" borderId="35" xfId="0" applyNumberFormat="1" applyFont="1" applyBorder="1" applyAlignment="1">
      <alignment/>
    </xf>
    <xf numFmtId="0" fontId="6" fillId="0" borderId="43" xfId="0" applyFont="1" applyBorder="1" applyAlignment="1">
      <alignment/>
    </xf>
    <xf numFmtId="0" fontId="6" fillId="2" borderId="44" xfId="0" applyFont="1" applyFill="1" applyBorder="1" applyAlignment="1">
      <alignment horizontal="justify"/>
    </xf>
    <xf numFmtId="49" fontId="6" fillId="2" borderId="6" xfId="0" applyNumberFormat="1" applyFont="1" applyFill="1" applyBorder="1" applyAlignment="1">
      <alignment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2" fontId="6" fillId="2" borderId="6" xfId="0" applyNumberFormat="1" applyFont="1" applyFill="1" applyBorder="1" applyAlignment="1">
      <alignment/>
    </xf>
    <xf numFmtId="2" fontId="6" fillId="2" borderId="12" xfId="0" applyNumberFormat="1" applyFont="1" applyFill="1" applyBorder="1" applyAlignment="1">
      <alignment/>
    </xf>
    <xf numFmtId="49" fontId="6" fillId="2" borderId="7" xfId="0" applyNumberFormat="1" applyFont="1" applyFill="1" applyBorder="1" applyAlignment="1">
      <alignment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2" fontId="6" fillId="2" borderId="7" xfId="0" applyNumberFormat="1" applyFont="1" applyFill="1" applyBorder="1" applyAlignment="1">
      <alignment/>
    </xf>
    <xf numFmtId="2" fontId="6" fillId="2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43" xfId="0" applyFont="1" applyBorder="1" applyAlignment="1">
      <alignment horizontal="justify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1" xfId="0" applyFont="1" applyBorder="1" applyAlignment="1">
      <alignment horizontal="justify"/>
    </xf>
    <xf numFmtId="0" fontId="7" fillId="0" borderId="22" xfId="0" applyFont="1" applyBorder="1" applyAlignment="1">
      <alignment horizontal="justify"/>
    </xf>
    <xf numFmtId="0" fontId="7" fillId="0" borderId="50" xfId="0" applyFont="1" applyBorder="1" applyAlignment="1">
      <alignment horizontal="justify"/>
    </xf>
    <xf numFmtId="0" fontId="7" fillId="0" borderId="48" xfId="0" applyFont="1" applyBorder="1" applyAlignment="1">
      <alignment horizontal="justify"/>
    </xf>
    <xf numFmtId="0" fontId="7" fillId="0" borderId="49" xfId="0" applyFont="1" applyBorder="1" applyAlignment="1">
      <alignment horizontal="justify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" xfId="0" applyFont="1" applyBorder="1" applyAlignment="1">
      <alignment horizontal="justify"/>
    </xf>
    <xf numFmtId="0" fontId="5" fillId="0" borderId="40" xfId="0" applyFont="1" applyBorder="1" applyAlignment="1">
      <alignment horizontal="justify"/>
    </xf>
    <xf numFmtId="2" fontId="5" fillId="0" borderId="5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7" fillId="2" borderId="30" xfId="0" applyFont="1" applyFill="1" applyBorder="1" applyAlignment="1">
      <alignment horizontal="justify"/>
    </xf>
    <xf numFmtId="0" fontId="6" fillId="0" borderId="51" xfId="0" applyFont="1" applyBorder="1" applyAlignment="1">
      <alignment horizontal="justify"/>
    </xf>
    <xf numFmtId="0" fontId="6" fillId="0" borderId="52" xfId="0" applyFont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0" borderId="53" xfId="0" applyFont="1" applyBorder="1" applyAlignment="1">
      <alignment horizontal="justify"/>
    </xf>
    <xf numFmtId="0" fontId="6" fillId="0" borderId="54" xfId="0" applyFont="1" applyBorder="1" applyAlignment="1">
      <alignment horizontal="justify"/>
    </xf>
    <xf numFmtId="0" fontId="7" fillId="0" borderId="18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6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47" xfId="0" applyFont="1" applyBorder="1" applyAlignment="1">
      <alignment horizontal="justify"/>
    </xf>
    <xf numFmtId="0" fontId="6" fillId="0" borderId="13" xfId="0" applyFont="1" applyBorder="1" applyAlignment="1">
      <alignment horizontal="justify"/>
    </xf>
    <xf numFmtId="0" fontId="6" fillId="0" borderId="56" xfId="0" applyFont="1" applyBorder="1" applyAlignment="1">
      <alignment horizontal="justify"/>
    </xf>
    <xf numFmtId="0" fontId="6" fillId="0" borderId="28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7" fillId="2" borderId="26" xfId="0" applyFont="1" applyFill="1" applyBorder="1" applyAlignment="1">
      <alignment horizontal="justify"/>
    </xf>
    <xf numFmtId="0" fontId="7" fillId="2" borderId="27" xfId="0" applyFont="1" applyFill="1" applyBorder="1" applyAlignment="1">
      <alignment horizontal="justify"/>
    </xf>
    <xf numFmtId="0" fontId="7" fillId="0" borderId="59" xfId="0" applyFont="1" applyBorder="1" applyAlignment="1">
      <alignment horizontal="center"/>
    </xf>
    <xf numFmtId="0" fontId="6" fillId="0" borderId="28" xfId="0" applyFont="1" applyBorder="1" applyAlignment="1">
      <alignment horizontal="justify"/>
    </xf>
    <xf numFmtId="0" fontId="6" fillId="0" borderId="57" xfId="0" applyFont="1" applyBorder="1" applyAlignment="1">
      <alignment horizontal="justify"/>
    </xf>
    <xf numFmtId="0" fontId="6" fillId="0" borderId="58" xfId="0" applyFont="1" applyBorder="1" applyAlignment="1">
      <alignment horizontal="justify"/>
    </xf>
    <xf numFmtId="0" fontId="6" fillId="2" borderId="14" xfId="0" applyFont="1" applyFill="1" applyBorder="1" applyAlignment="1">
      <alignment horizontal="justify"/>
    </xf>
    <xf numFmtId="0" fontId="6" fillId="0" borderId="60" xfId="0" applyFont="1" applyBorder="1" applyAlignment="1">
      <alignment horizontal="justify"/>
    </xf>
    <xf numFmtId="0" fontId="6" fillId="2" borderId="12" xfId="0" applyFont="1" applyFill="1" applyBorder="1" applyAlignment="1">
      <alignment horizontal="justify"/>
    </xf>
    <xf numFmtId="0" fontId="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1" xfId="0" applyFont="1" applyBorder="1" applyAlignment="1">
      <alignment horizontal="justify"/>
    </xf>
    <xf numFmtId="0" fontId="1" fillId="0" borderId="57" xfId="0" applyFont="1" applyBorder="1" applyAlignment="1">
      <alignment horizontal="justify"/>
    </xf>
    <xf numFmtId="0" fontId="1" fillId="0" borderId="62" xfId="0" applyFont="1" applyBorder="1" applyAlignment="1">
      <alignment horizontal="justify"/>
    </xf>
    <xf numFmtId="0" fontId="1" fillId="0" borderId="52" xfId="0" applyFont="1" applyBorder="1" applyAlignment="1">
      <alignment horizontal="justify"/>
    </xf>
    <xf numFmtId="0" fontId="1" fillId="0" borderId="43" xfId="0" applyFont="1" applyBorder="1" applyAlignment="1">
      <alignment horizontal="justify"/>
    </xf>
    <xf numFmtId="0" fontId="1" fillId="0" borderId="48" xfId="0" applyFont="1" applyBorder="1" applyAlignment="1">
      <alignment horizontal="justify"/>
    </xf>
    <xf numFmtId="0" fontId="1" fillId="0" borderId="46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4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59" xfId="0" applyFont="1" applyBorder="1" applyAlignment="1">
      <alignment horizontal="justify"/>
    </xf>
    <xf numFmtId="2" fontId="4" fillId="0" borderId="5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3"/>
  <sheetViews>
    <sheetView tabSelected="1" view="pageBreakPreview" zoomScale="60" workbookViewId="0" topLeftCell="A19">
      <selection activeCell="P50" sqref="P50"/>
    </sheetView>
  </sheetViews>
  <sheetFormatPr defaultColWidth="9.140625" defaultRowHeight="12.75"/>
  <cols>
    <col min="3" max="3" width="34.7109375" style="0" customWidth="1"/>
    <col min="4" max="4" width="17.8515625" style="0" customWidth="1"/>
    <col min="5" max="5" width="12.28125" style="0" hidden="1" customWidth="1"/>
    <col min="6" max="6" width="13.28125" style="0" hidden="1" customWidth="1"/>
    <col min="7" max="7" width="6.421875" style="0" hidden="1" customWidth="1"/>
    <col min="8" max="8" width="11.421875" style="0" hidden="1" customWidth="1"/>
    <col min="9" max="9" width="9.140625" style="0" hidden="1" customWidth="1"/>
    <col min="10" max="10" width="11.00390625" style="0" hidden="1" customWidth="1"/>
    <col min="11" max="11" width="22.140625" style="0" customWidth="1"/>
    <col min="12" max="12" width="15.57421875" style="0" customWidth="1"/>
    <col min="13" max="13" width="14.140625" style="0" customWidth="1"/>
    <col min="14" max="14" width="13.421875" style="0" customWidth="1"/>
    <col min="15" max="15" width="15.7109375" style="0" customWidth="1"/>
    <col min="16" max="16" width="55.57421875" style="0" customWidth="1"/>
  </cols>
  <sheetData>
    <row r="1" spans="1:16" ht="18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126" t="s">
        <v>71</v>
      </c>
      <c r="M2" s="126"/>
      <c r="N2" s="126"/>
      <c r="O2" s="126"/>
      <c r="P2" s="126"/>
    </row>
    <row r="3" spans="1:16" ht="18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22"/>
      <c r="N3" s="122"/>
      <c r="O3" s="122"/>
      <c r="P3" s="122"/>
    </row>
    <row r="4" spans="1:16" ht="18">
      <c r="A4" s="31"/>
      <c r="B4" s="31"/>
      <c r="C4" s="120" t="s">
        <v>69</v>
      </c>
      <c r="D4" s="120"/>
      <c r="E4" s="120"/>
      <c r="F4" s="120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8.7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9" ht="12.75" customHeight="1" thickBot="1">
      <c r="A6" s="151" t="s">
        <v>32</v>
      </c>
      <c r="B6" s="153" t="s">
        <v>33</v>
      </c>
      <c r="C6" s="154"/>
      <c r="D6" s="154"/>
      <c r="E6" s="154"/>
      <c r="F6" s="154"/>
      <c r="G6" s="154"/>
      <c r="H6" s="154"/>
      <c r="I6" s="154"/>
      <c r="J6" s="155"/>
      <c r="K6" s="149" t="s">
        <v>34</v>
      </c>
      <c r="L6" s="144" t="s">
        <v>35</v>
      </c>
      <c r="M6" s="145"/>
      <c r="N6" s="145"/>
      <c r="O6" s="146"/>
      <c r="P6" s="147" t="s">
        <v>36</v>
      </c>
      <c r="Q6" s="31"/>
      <c r="R6" s="31"/>
      <c r="S6" s="31"/>
    </row>
    <row r="7" spans="1:19" ht="22.5" customHeight="1" thickBot="1">
      <c r="A7" s="152"/>
      <c r="B7" s="156"/>
      <c r="C7" s="157"/>
      <c r="D7" s="157"/>
      <c r="E7" s="157"/>
      <c r="F7" s="157"/>
      <c r="G7" s="157"/>
      <c r="H7" s="157"/>
      <c r="I7" s="157"/>
      <c r="J7" s="158"/>
      <c r="K7" s="150"/>
      <c r="L7" s="32" t="s">
        <v>13</v>
      </c>
      <c r="M7" s="33">
        <v>2017</v>
      </c>
      <c r="N7" s="34">
        <v>2018</v>
      </c>
      <c r="O7" s="32">
        <v>2019</v>
      </c>
      <c r="P7" s="148"/>
      <c r="Q7" s="31"/>
      <c r="R7" s="31"/>
      <c r="S7" s="31"/>
    </row>
    <row r="8" spans="1:19" ht="125.25" customHeight="1" thickBot="1">
      <c r="A8" s="93">
        <v>1</v>
      </c>
      <c r="B8" s="176" t="s">
        <v>38</v>
      </c>
      <c r="C8" s="176"/>
      <c r="D8" s="176"/>
      <c r="E8" s="176"/>
      <c r="F8" s="176"/>
      <c r="G8" s="176"/>
      <c r="H8" s="176"/>
      <c r="I8" s="176"/>
      <c r="J8" s="177"/>
      <c r="K8" s="94" t="s">
        <v>43</v>
      </c>
      <c r="L8" s="95">
        <f>M8+N8+O8</f>
        <v>81513.25000000001</v>
      </c>
      <c r="M8" s="96">
        <f>M9+M10+M11+M12</f>
        <v>26537.750000000004</v>
      </c>
      <c r="N8" s="96">
        <f>N9+N10+N11+N12</f>
        <v>27037.750000000004</v>
      </c>
      <c r="O8" s="96">
        <f>O9+O10+O11+O12</f>
        <v>27937.750000000004</v>
      </c>
      <c r="P8" s="97" t="s">
        <v>44</v>
      </c>
      <c r="Q8" s="31"/>
      <c r="R8" s="31"/>
      <c r="S8" s="31"/>
    </row>
    <row r="9" spans="1:19" ht="78.75" customHeight="1" thickBot="1">
      <c r="A9" s="35" t="s">
        <v>39</v>
      </c>
      <c r="B9" s="171" t="s">
        <v>1</v>
      </c>
      <c r="C9" s="172"/>
      <c r="D9" s="172"/>
      <c r="E9" s="172"/>
      <c r="F9" s="172"/>
      <c r="G9" s="172"/>
      <c r="H9" s="172"/>
      <c r="I9" s="172"/>
      <c r="J9" s="172"/>
      <c r="K9" s="36" t="s">
        <v>43</v>
      </c>
      <c r="L9" s="37">
        <f>M9+N9+O9</f>
        <v>61523.850000000006</v>
      </c>
      <c r="M9" s="38">
        <f>16537.75+3970.2</f>
        <v>20507.95</v>
      </c>
      <c r="N9" s="38">
        <f>16537.75+3970.2</f>
        <v>20507.95</v>
      </c>
      <c r="O9" s="38">
        <f>16537.75+3970.2</f>
        <v>20507.95</v>
      </c>
      <c r="P9" s="39" t="s">
        <v>44</v>
      </c>
      <c r="Q9" s="31"/>
      <c r="R9" s="31"/>
      <c r="S9" s="31"/>
    </row>
    <row r="10" spans="1:19" ht="85.5" customHeight="1" thickBot="1">
      <c r="A10" s="40" t="s">
        <v>40</v>
      </c>
      <c r="B10" s="162" t="s">
        <v>50</v>
      </c>
      <c r="C10" s="163"/>
      <c r="D10" s="163"/>
      <c r="E10" s="163"/>
      <c r="F10" s="163"/>
      <c r="G10" s="163"/>
      <c r="H10" s="164"/>
      <c r="I10" s="41"/>
      <c r="J10" s="42"/>
      <c r="K10" s="36" t="s">
        <v>43</v>
      </c>
      <c r="L10" s="37">
        <f aca="true" t="shared" si="0" ref="L10:L17">M10+N10+O10</f>
        <v>9392.3</v>
      </c>
      <c r="M10" s="43">
        <v>2901.9</v>
      </c>
      <c r="N10" s="43">
        <v>3034.5</v>
      </c>
      <c r="O10" s="43">
        <v>3455.9</v>
      </c>
      <c r="P10" s="39" t="s">
        <v>44</v>
      </c>
      <c r="Q10" s="31"/>
      <c r="R10" s="31"/>
      <c r="S10" s="31"/>
    </row>
    <row r="11" spans="1:19" ht="76.5" customHeight="1" thickBot="1">
      <c r="A11" s="40" t="s">
        <v>41</v>
      </c>
      <c r="B11" s="171" t="s">
        <v>67</v>
      </c>
      <c r="C11" s="172"/>
      <c r="D11" s="172"/>
      <c r="E11" s="172"/>
      <c r="F11" s="172"/>
      <c r="G11" s="172"/>
      <c r="H11" s="172"/>
      <c r="I11" s="41"/>
      <c r="J11" s="42"/>
      <c r="K11" s="36" t="s">
        <v>43</v>
      </c>
      <c r="L11" s="37">
        <f t="shared" si="0"/>
        <v>383.70000000000005</v>
      </c>
      <c r="M11" s="38">
        <v>127.9</v>
      </c>
      <c r="N11" s="38">
        <v>127.9</v>
      </c>
      <c r="O11" s="38">
        <v>127.9</v>
      </c>
      <c r="P11" s="39" t="s">
        <v>44</v>
      </c>
      <c r="Q11" s="31"/>
      <c r="R11" s="31"/>
      <c r="S11" s="31"/>
    </row>
    <row r="12" spans="1:19" ht="52.5" customHeight="1" thickBot="1">
      <c r="A12" s="44" t="s">
        <v>42</v>
      </c>
      <c r="B12" s="173" t="s">
        <v>5</v>
      </c>
      <c r="C12" s="174"/>
      <c r="D12" s="174"/>
      <c r="E12" s="174"/>
      <c r="F12" s="174"/>
      <c r="G12" s="174"/>
      <c r="H12" s="175"/>
      <c r="I12" s="46"/>
      <c r="J12" s="45"/>
      <c r="K12" s="47" t="s">
        <v>43</v>
      </c>
      <c r="L12" s="37">
        <f t="shared" si="0"/>
        <v>10213.4</v>
      </c>
      <c r="M12" s="48">
        <v>3000</v>
      </c>
      <c r="N12" s="48">
        <v>3367.4</v>
      </c>
      <c r="O12" s="48">
        <v>3846</v>
      </c>
      <c r="P12" s="49" t="s">
        <v>44</v>
      </c>
      <c r="Q12" s="31"/>
      <c r="R12" s="31"/>
      <c r="S12" s="31"/>
    </row>
    <row r="13" spans="1:19" ht="113.25" customHeight="1" thickBot="1">
      <c r="A13" s="59" t="s">
        <v>45</v>
      </c>
      <c r="B13" s="159" t="s">
        <v>46</v>
      </c>
      <c r="C13" s="159"/>
      <c r="D13" s="159"/>
      <c r="E13" s="159"/>
      <c r="F13" s="159"/>
      <c r="G13" s="159"/>
      <c r="H13" s="159"/>
      <c r="I13" s="98"/>
      <c r="J13" s="99"/>
      <c r="K13" s="100" t="s">
        <v>43</v>
      </c>
      <c r="L13" s="101">
        <f>M13+N13+O13</f>
        <v>476011.65</v>
      </c>
      <c r="M13" s="102">
        <f>M14+M15+M16+M17</f>
        <v>158031.85</v>
      </c>
      <c r="N13" s="102">
        <f>N14+N15+N16+N17</f>
        <v>158753.45</v>
      </c>
      <c r="O13" s="102">
        <f>O14+O15+O16+O17</f>
        <v>159226.35</v>
      </c>
      <c r="P13" s="103" t="s">
        <v>44</v>
      </c>
      <c r="Q13" s="31"/>
      <c r="R13" s="31"/>
      <c r="S13" s="31"/>
    </row>
    <row r="14" spans="1:19" ht="78.75" customHeight="1" thickBot="1">
      <c r="A14" s="54" t="s">
        <v>47</v>
      </c>
      <c r="B14" s="160" t="s">
        <v>27</v>
      </c>
      <c r="C14" s="161"/>
      <c r="D14" s="161"/>
      <c r="E14" s="161"/>
      <c r="F14" s="161"/>
      <c r="G14" s="161"/>
      <c r="H14" s="161"/>
      <c r="I14" s="55"/>
      <c r="J14" s="56"/>
      <c r="K14" s="57" t="s">
        <v>43</v>
      </c>
      <c r="L14" s="37">
        <f t="shared" si="0"/>
        <v>385952.25</v>
      </c>
      <c r="M14" s="58">
        <f>102686.85+3320.3+22620.6</f>
        <v>128627.75</v>
      </c>
      <c r="N14" s="58">
        <f>102686.85+3320.3+22643.6</f>
        <v>128650.75</v>
      </c>
      <c r="O14" s="58">
        <f>102686.85+3320.3+22666.6</f>
        <v>128673.75</v>
      </c>
      <c r="P14" s="49" t="s">
        <v>44</v>
      </c>
      <c r="Q14" s="31"/>
      <c r="R14" s="31"/>
      <c r="S14" s="31"/>
    </row>
    <row r="15" spans="1:19" ht="69" customHeight="1" thickBot="1">
      <c r="A15" s="44" t="s">
        <v>48</v>
      </c>
      <c r="B15" s="162" t="s">
        <v>49</v>
      </c>
      <c r="C15" s="163"/>
      <c r="D15" s="163"/>
      <c r="E15" s="163"/>
      <c r="F15" s="163"/>
      <c r="G15" s="163"/>
      <c r="H15" s="164"/>
      <c r="I15" s="46"/>
      <c r="J15" s="45"/>
      <c r="K15" s="57" t="s">
        <v>43</v>
      </c>
      <c r="L15" s="37">
        <f t="shared" si="0"/>
        <v>49346.1</v>
      </c>
      <c r="M15" s="48">
        <f>10200+3800+650+1383</f>
        <v>16033</v>
      </c>
      <c r="N15" s="48">
        <f>10500+3900+700+1381.6</f>
        <v>16481.6</v>
      </c>
      <c r="O15" s="48">
        <f>10700+4000+750+1381.5</f>
        <v>16831.5</v>
      </c>
      <c r="P15" s="49" t="s">
        <v>44</v>
      </c>
      <c r="Q15" s="31"/>
      <c r="R15" s="31"/>
      <c r="S15" s="31"/>
    </row>
    <row r="16" spans="1:19" ht="73.5" customHeight="1" thickBot="1">
      <c r="A16" s="40" t="s">
        <v>51</v>
      </c>
      <c r="B16" s="162" t="s">
        <v>67</v>
      </c>
      <c r="C16" s="163"/>
      <c r="D16" s="163"/>
      <c r="E16" s="163"/>
      <c r="F16" s="163"/>
      <c r="G16" s="163"/>
      <c r="H16" s="164"/>
      <c r="I16" s="41"/>
      <c r="J16" s="42"/>
      <c r="K16" s="57" t="s">
        <v>43</v>
      </c>
      <c r="L16" s="37">
        <f t="shared" si="0"/>
        <v>1000</v>
      </c>
      <c r="M16" s="43">
        <v>300</v>
      </c>
      <c r="N16" s="43">
        <v>350</v>
      </c>
      <c r="O16" s="43">
        <v>350</v>
      </c>
      <c r="P16" s="49" t="s">
        <v>44</v>
      </c>
      <c r="Q16" s="31"/>
      <c r="R16" s="31"/>
      <c r="S16" s="31"/>
    </row>
    <row r="17" spans="1:19" ht="57" customHeight="1" thickBot="1">
      <c r="A17" s="44" t="s">
        <v>52</v>
      </c>
      <c r="B17" s="162" t="s">
        <v>66</v>
      </c>
      <c r="C17" s="163"/>
      <c r="D17" s="163"/>
      <c r="E17" s="163"/>
      <c r="F17" s="163"/>
      <c r="G17" s="163"/>
      <c r="H17" s="164"/>
      <c r="I17" s="46"/>
      <c r="J17" s="45"/>
      <c r="K17" s="57" t="s">
        <v>43</v>
      </c>
      <c r="L17" s="37">
        <f t="shared" si="0"/>
        <v>39713.3</v>
      </c>
      <c r="M17" s="48">
        <f>4971.1+8100</f>
        <v>13071.1</v>
      </c>
      <c r="N17" s="48">
        <f>4971.1+8300</f>
        <v>13271.1</v>
      </c>
      <c r="O17" s="48">
        <f>4971.1+8400</f>
        <v>13371.1</v>
      </c>
      <c r="P17" s="49" t="s">
        <v>44</v>
      </c>
      <c r="Q17" s="31"/>
      <c r="R17" s="31"/>
      <c r="S17" s="31"/>
    </row>
    <row r="18" spans="1:19" ht="83.25" customHeight="1" thickBot="1">
      <c r="A18" s="59" t="s">
        <v>53</v>
      </c>
      <c r="B18" s="159" t="s">
        <v>54</v>
      </c>
      <c r="C18" s="159"/>
      <c r="D18" s="159"/>
      <c r="E18" s="159"/>
      <c r="F18" s="159"/>
      <c r="G18" s="159"/>
      <c r="H18" s="159"/>
      <c r="I18" s="98"/>
      <c r="J18" s="99"/>
      <c r="K18" s="100" t="s">
        <v>43</v>
      </c>
      <c r="L18" s="101">
        <f>SUM(M18:O18)</f>
        <v>22020</v>
      </c>
      <c r="M18" s="102">
        <f>M19+M20+M21</f>
        <v>7250</v>
      </c>
      <c r="N18" s="102">
        <f>N19+N20+N21</f>
        <v>7350</v>
      </c>
      <c r="O18" s="102">
        <f>O19+O20+O21</f>
        <v>7420</v>
      </c>
      <c r="P18" s="103" t="s">
        <v>44</v>
      </c>
      <c r="Q18" s="31"/>
      <c r="R18" s="31"/>
      <c r="S18" s="31"/>
    </row>
    <row r="19" spans="1:19" ht="90" customHeight="1" thickBot="1">
      <c r="A19" s="54" t="s">
        <v>55</v>
      </c>
      <c r="B19" s="160" t="s">
        <v>23</v>
      </c>
      <c r="C19" s="161"/>
      <c r="D19" s="161"/>
      <c r="E19" s="161"/>
      <c r="F19" s="161"/>
      <c r="G19" s="161"/>
      <c r="H19" s="161"/>
      <c r="I19" s="55"/>
      <c r="J19" s="56"/>
      <c r="K19" s="57" t="s">
        <v>43</v>
      </c>
      <c r="L19" s="60">
        <f>M19+N19+O19</f>
        <v>18481.3</v>
      </c>
      <c r="M19" s="38">
        <f>6092.3</f>
        <v>6092.3</v>
      </c>
      <c r="N19" s="38">
        <v>6194.5</v>
      </c>
      <c r="O19" s="38">
        <v>6194.5</v>
      </c>
      <c r="P19" s="49" t="s">
        <v>44</v>
      </c>
      <c r="Q19" s="31"/>
      <c r="R19" s="31"/>
      <c r="S19" s="31"/>
    </row>
    <row r="20" spans="1:19" ht="79.5" customHeight="1" thickBot="1">
      <c r="A20" s="44" t="s">
        <v>56</v>
      </c>
      <c r="B20" s="162" t="s">
        <v>24</v>
      </c>
      <c r="C20" s="163"/>
      <c r="D20" s="163"/>
      <c r="E20" s="163"/>
      <c r="F20" s="163"/>
      <c r="G20" s="163"/>
      <c r="H20" s="164"/>
      <c r="I20" s="46"/>
      <c r="J20" s="45"/>
      <c r="K20" s="57" t="s">
        <v>43</v>
      </c>
      <c r="L20" s="60">
        <f>M20+N20+O20</f>
        <v>3478.7</v>
      </c>
      <c r="M20" s="48">
        <v>1137.7</v>
      </c>
      <c r="N20" s="48">
        <v>1135.5</v>
      </c>
      <c r="O20" s="48">
        <v>1205.5</v>
      </c>
      <c r="P20" s="49" t="s">
        <v>44</v>
      </c>
      <c r="Q20" s="31"/>
      <c r="R20" s="31"/>
      <c r="S20" s="31"/>
    </row>
    <row r="21" spans="1:19" ht="54.75" customHeight="1" thickBot="1">
      <c r="A21" s="44" t="s">
        <v>57</v>
      </c>
      <c r="B21" s="179" t="s">
        <v>4</v>
      </c>
      <c r="C21" s="180"/>
      <c r="D21" s="180"/>
      <c r="E21" s="180"/>
      <c r="F21" s="180"/>
      <c r="G21" s="180"/>
      <c r="H21" s="181"/>
      <c r="I21" s="46"/>
      <c r="J21" s="45"/>
      <c r="K21" s="47" t="s">
        <v>43</v>
      </c>
      <c r="L21" s="106">
        <f>M21+N21+O21</f>
        <v>60</v>
      </c>
      <c r="M21" s="48">
        <v>20</v>
      </c>
      <c r="N21" s="48">
        <v>20</v>
      </c>
      <c r="O21" s="48">
        <v>20</v>
      </c>
      <c r="P21" s="49" t="s">
        <v>44</v>
      </c>
      <c r="Q21" s="31"/>
      <c r="R21" s="31"/>
      <c r="S21" s="31"/>
    </row>
    <row r="22" spans="1:19" ht="66.75" customHeight="1" thickBot="1">
      <c r="A22" s="59" t="s">
        <v>58</v>
      </c>
      <c r="B22" s="159" t="s">
        <v>59</v>
      </c>
      <c r="C22" s="159"/>
      <c r="D22" s="159"/>
      <c r="E22" s="159"/>
      <c r="F22" s="159"/>
      <c r="G22" s="159"/>
      <c r="H22" s="159"/>
      <c r="I22" s="50"/>
      <c r="J22" s="51"/>
      <c r="K22" s="52" t="s">
        <v>43</v>
      </c>
      <c r="L22" s="53">
        <f>SUM(L23:L24)</f>
        <v>2649.4300000000003</v>
      </c>
      <c r="M22" s="53">
        <f>SUM(M23:M24)</f>
        <v>839.8100000000001</v>
      </c>
      <c r="N22" s="53">
        <f>SUM(N23:N24)</f>
        <v>889.8100000000001</v>
      </c>
      <c r="O22" s="53">
        <f>SUM(O23:O24)</f>
        <v>919.8100000000001</v>
      </c>
      <c r="P22" s="108" t="s">
        <v>44</v>
      </c>
      <c r="Q22" s="31"/>
      <c r="R22" s="31"/>
      <c r="S22" s="31"/>
    </row>
    <row r="23" spans="1:19" ht="54.75" thickBot="1">
      <c r="A23" s="61" t="s">
        <v>60</v>
      </c>
      <c r="B23" s="160" t="s">
        <v>6</v>
      </c>
      <c r="C23" s="161"/>
      <c r="D23" s="161"/>
      <c r="E23" s="161"/>
      <c r="F23" s="161"/>
      <c r="G23" s="161"/>
      <c r="H23" s="183"/>
      <c r="I23" s="62"/>
      <c r="J23" s="63"/>
      <c r="K23" s="107" t="s">
        <v>43</v>
      </c>
      <c r="L23" s="106">
        <f>M23+N23+O23</f>
        <v>2110.57</v>
      </c>
      <c r="M23" s="65">
        <v>660.19</v>
      </c>
      <c r="N23" s="65">
        <v>710.19</v>
      </c>
      <c r="O23" s="65">
        <v>740.19</v>
      </c>
      <c r="P23" s="49" t="s">
        <v>44</v>
      </c>
      <c r="Q23" s="31"/>
      <c r="R23" s="31"/>
      <c r="S23" s="31"/>
    </row>
    <row r="24" spans="1:19" ht="54.75" thickBot="1">
      <c r="A24" s="44" t="s">
        <v>61</v>
      </c>
      <c r="B24" s="179" t="s">
        <v>7</v>
      </c>
      <c r="C24" s="180"/>
      <c r="D24" s="180"/>
      <c r="E24" s="180"/>
      <c r="F24" s="180"/>
      <c r="G24" s="180"/>
      <c r="H24" s="181"/>
      <c r="I24" s="46"/>
      <c r="J24" s="45"/>
      <c r="K24" s="57" t="s">
        <v>43</v>
      </c>
      <c r="L24" s="64">
        <f>M24+N24+O24</f>
        <v>538.86</v>
      </c>
      <c r="M24" s="48">
        <v>179.62</v>
      </c>
      <c r="N24" s="48">
        <v>179.62</v>
      </c>
      <c r="O24" s="48">
        <v>179.62</v>
      </c>
      <c r="P24" s="49" t="s">
        <v>44</v>
      </c>
      <c r="Q24" s="31"/>
      <c r="R24" s="31"/>
      <c r="S24" s="31"/>
    </row>
    <row r="25" spans="1:19" ht="63.75" customHeight="1" thickBot="1">
      <c r="A25" s="109" t="s">
        <v>62</v>
      </c>
      <c r="B25" s="184" t="s">
        <v>63</v>
      </c>
      <c r="C25" s="184"/>
      <c r="D25" s="184"/>
      <c r="E25" s="184"/>
      <c r="F25" s="184"/>
      <c r="G25" s="184"/>
      <c r="H25" s="184"/>
      <c r="I25" s="110"/>
      <c r="J25" s="111"/>
      <c r="K25" s="104" t="s">
        <v>43</v>
      </c>
      <c r="L25" s="112">
        <f>M25+N25+O25</f>
        <v>450</v>
      </c>
      <c r="M25" s="113">
        <v>150</v>
      </c>
      <c r="N25" s="113">
        <v>150</v>
      </c>
      <c r="O25" s="113">
        <v>150</v>
      </c>
      <c r="P25" s="105" t="s">
        <v>44</v>
      </c>
      <c r="Q25" s="31"/>
      <c r="R25" s="31"/>
      <c r="S25" s="31"/>
    </row>
    <row r="26" spans="1:19" ht="73.5" customHeight="1" thickBot="1">
      <c r="A26" s="114" t="s">
        <v>64</v>
      </c>
      <c r="B26" s="182" t="s">
        <v>65</v>
      </c>
      <c r="C26" s="182"/>
      <c r="D26" s="182"/>
      <c r="E26" s="182"/>
      <c r="F26" s="182"/>
      <c r="G26" s="182"/>
      <c r="H26" s="182"/>
      <c r="I26" s="115"/>
      <c r="J26" s="116"/>
      <c r="K26" s="104" t="s">
        <v>43</v>
      </c>
      <c r="L26" s="117">
        <f>M26+N26+O26</f>
        <v>6015.6</v>
      </c>
      <c r="M26" s="118">
        <v>2005.2</v>
      </c>
      <c r="N26" s="118">
        <v>2005.2</v>
      </c>
      <c r="O26" s="118">
        <v>2005.2</v>
      </c>
      <c r="P26" s="105" t="s">
        <v>44</v>
      </c>
      <c r="Q26" s="31"/>
      <c r="R26" s="31"/>
      <c r="S26" s="31"/>
    </row>
    <row r="27" spans="1:19" ht="18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1"/>
      <c r="R27" s="31"/>
      <c r="S27" s="31"/>
    </row>
    <row r="28" spans="1:19" ht="18">
      <c r="A28" s="119"/>
      <c r="B28" s="119"/>
      <c r="C28" s="119"/>
      <c r="D28" s="119"/>
      <c r="E28" s="119"/>
      <c r="F28" s="119"/>
      <c r="G28" s="123" t="s">
        <v>68</v>
      </c>
      <c r="H28" s="123"/>
      <c r="I28" s="123"/>
      <c r="J28" s="123"/>
      <c r="K28" s="119"/>
      <c r="L28" s="119"/>
      <c r="M28" s="119"/>
      <c r="N28" s="119"/>
      <c r="O28" s="119"/>
      <c r="P28" s="119"/>
      <c r="Q28" s="31"/>
      <c r="R28" s="31"/>
      <c r="S28" s="31"/>
    </row>
    <row r="29" spans="1:19" ht="39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25" t="s">
        <v>72</v>
      </c>
      <c r="L29" s="125"/>
      <c r="M29" s="125"/>
      <c r="N29" s="125"/>
      <c r="O29" s="119"/>
      <c r="P29" s="119"/>
      <c r="Q29" s="31"/>
      <c r="R29" s="31"/>
      <c r="S29" s="31"/>
    </row>
    <row r="30" spans="1:19" ht="18">
      <c r="A30" s="31"/>
      <c r="B30" s="66" t="s">
        <v>15</v>
      </c>
      <c r="C30" s="66"/>
      <c r="D30" s="66"/>
      <c r="E30" s="66"/>
      <c r="F30" s="66"/>
      <c r="G30" s="66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8.75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54.75" thickBot="1">
      <c r="A32" s="67"/>
      <c r="B32" s="141" t="s">
        <v>8</v>
      </c>
      <c r="C32" s="142"/>
      <c r="D32" s="142"/>
      <c r="E32" s="142"/>
      <c r="F32" s="142"/>
      <c r="G32" s="143"/>
      <c r="H32" s="70" t="s">
        <v>13</v>
      </c>
      <c r="I32" s="31"/>
      <c r="J32" s="31"/>
      <c r="K32" s="121" t="s">
        <v>70</v>
      </c>
      <c r="L32" s="68">
        <v>2017</v>
      </c>
      <c r="M32" s="68">
        <v>2018</v>
      </c>
      <c r="N32" s="69">
        <v>2019</v>
      </c>
      <c r="O32" s="31"/>
      <c r="P32" s="31"/>
      <c r="Q32" s="31"/>
      <c r="R32" s="31"/>
      <c r="S32" s="31"/>
    </row>
    <row r="33" spans="1:19" ht="43.5" customHeight="1">
      <c r="A33" s="167">
        <v>1</v>
      </c>
      <c r="B33" s="136" t="s">
        <v>37</v>
      </c>
      <c r="C33" s="137"/>
      <c r="D33" s="137"/>
      <c r="E33" s="137"/>
      <c r="F33" s="137"/>
      <c r="G33" s="138"/>
      <c r="H33" s="73">
        <f aca="true" t="shared" si="1" ref="H33:H40">L33+M33+N33</f>
        <v>31900</v>
      </c>
      <c r="I33" s="31"/>
      <c r="J33" s="31"/>
      <c r="K33" s="71" t="s">
        <v>10</v>
      </c>
      <c r="L33" s="58">
        <v>10000</v>
      </c>
      <c r="M33" s="58">
        <v>10500</v>
      </c>
      <c r="N33" s="72">
        <v>11400</v>
      </c>
      <c r="O33" s="31"/>
      <c r="P33" s="31"/>
      <c r="Q33" s="31"/>
      <c r="R33" s="31"/>
      <c r="S33" s="31"/>
    </row>
    <row r="34" spans="1:19" ht="90" customHeight="1" thickBot="1">
      <c r="A34" s="166"/>
      <c r="B34" s="124"/>
      <c r="C34" s="139"/>
      <c r="D34" s="139"/>
      <c r="E34" s="139"/>
      <c r="F34" s="139"/>
      <c r="G34" s="140"/>
      <c r="H34" s="77">
        <f t="shared" si="1"/>
        <v>49613.25</v>
      </c>
      <c r="I34" s="31"/>
      <c r="J34" s="31"/>
      <c r="K34" s="74" t="s">
        <v>11</v>
      </c>
      <c r="L34" s="75">
        <v>16537.75</v>
      </c>
      <c r="M34" s="75">
        <v>16537.75</v>
      </c>
      <c r="N34" s="76">
        <v>16537.75</v>
      </c>
      <c r="O34" s="31"/>
      <c r="P34" s="31"/>
      <c r="Q34" s="31"/>
      <c r="R34" s="31"/>
      <c r="S34" s="31"/>
    </row>
    <row r="35" spans="1:19" ht="17.25" customHeight="1">
      <c r="A35" s="165">
        <v>2</v>
      </c>
      <c r="B35" s="168" t="s">
        <v>31</v>
      </c>
      <c r="C35" s="169"/>
      <c r="D35" s="169"/>
      <c r="E35" s="169"/>
      <c r="F35" s="169"/>
      <c r="G35" s="170"/>
      <c r="H35" s="78">
        <f t="shared" si="1"/>
        <v>143077</v>
      </c>
      <c r="I35" s="31"/>
      <c r="J35" s="31"/>
      <c r="K35" s="71" t="s">
        <v>10</v>
      </c>
      <c r="L35" s="58">
        <f>47203.6-150</f>
        <v>47053.6</v>
      </c>
      <c r="M35" s="58">
        <f>47925.2-150</f>
        <v>47775.2</v>
      </c>
      <c r="N35" s="72">
        <f>48398.2-150</f>
        <v>48248.2</v>
      </c>
      <c r="O35" s="31"/>
      <c r="P35" s="31"/>
      <c r="Q35" s="31"/>
      <c r="R35" s="31"/>
      <c r="S35" s="31"/>
    </row>
    <row r="36" spans="1:19" ht="71.25" customHeight="1" thickBot="1">
      <c r="A36" s="166"/>
      <c r="B36" s="168"/>
      <c r="C36" s="169"/>
      <c r="D36" s="169"/>
      <c r="E36" s="169"/>
      <c r="F36" s="169"/>
      <c r="G36" s="170"/>
      <c r="H36" s="79">
        <f t="shared" si="1"/>
        <v>332934.75</v>
      </c>
      <c r="I36" s="31"/>
      <c r="J36" s="31"/>
      <c r="K36" s="74" t="s">
        <v>11</v>
      </c>
      <c r="L36" s="75">
        <v>110978.25</v>
      </c>
      <c r="M36" s="75">
        <v>110978.25</v>
      </c>
      <c r="N36" s="76">
        <v>110978.25</v>
      </c>
      <c r="O36" s="31"/>
      <c r="P36" s="31"/>
      <c r="Q36" s="31"/>
      <c r="R36" s="31"/>
      <c r="S36" s="31"/>
    </row>
    <row r="37" spans="1:19" ht="21" customHeight="1">
      <c r="A37" s="165">
        <v>3</v>
      </c>
      <c r="B37" s="136" t="s">
        <v>28</v>
      </c>
      <c r="C37" s="137"/>
      <c r="D37" s="137"/>
      <c r="E37" s="137"/>
      <c r="F37" s="137"/>
      <c r="G37" s="138"/>
      <c r="H37" s="73">
        <f t="shared" si="1"/>
        <v>22020</v>
      </c>
      <c r="I37" s="31"/>
      <c r="J37" s="31"/>
      <c r="K37" s="71" t="s">
        <v>10</v>
      </c>
      <c r="L37" s="58">
        <v>7250</v>
      </c>
      <c r="M37" s="58">
        <v>7350</v>
      </c>
      <c r="N37" s="72">
        <v>7420</v>
      </c>
      <c r="O37" s="31"/>
      <c r="P37" s="31"/>
      <c r="Q37" s="31"/>
      <c r="R37" s="31"/>
      <c r="S37" s="31"/>
    </row>
    <row r="38" spans="1:19" ht="32.25" customHeight="1" thickBot="1">
      <c r="A38" s="166"/>
      <c r="B38" s="124"/>
      <c r="C38" s="139"/>
      <c r="D38" s="139"/>
      <c r="E38" s="139"/>
      <c r="F38" s="139"/>
      <c r="G38" s="140"/>
      <c r="H38" s="79">
        <f t="shared" si="1"/>
        <v>0</v>
      </c>
      <c r="I38" s="31"/>
      <c r="J38" s="31"/>
      <c r="K38" s="74" t="s">
        <v>11</v>
      </c>
      <c r="L38" s="80"/>
      <c r="M38" s="80"/>
      <c r="N38" s="81"/>
      <c r="O38" s="31"/>
      <c r="P38" s="31"/>
      <c r="Q38" s="31"/>
      <c r="R38" s="31"/>
      <c r="S38" s="31"/>
    </row>
    <row r="39" spans="1:19" ht="19.5" customHeight="1">
      <c r="A39" s="165">
        <v>4</v>
      </c>
      <c r="B39" s="168" t="s">
        <v>29</v>
      </c>
      <c r="C39" s="169"/>
      <c r="D39" s="169"/>
      <c r="E39" s="169"/>
      <c r="F39" s="169"/>
      <c r="G39" s="170"/>
      <c r="H39" s="73">
        <f t="shared" si="1"/>
        <v>2380</v>
      </c>
      <c r="I39" s="31"/>
      <c r="J39" s="31"/>
      <c r="K39" s="71" t="s">
        <v>10</v>
      </c>
      <c r="L39" s="58">
        <v>750</v>
      </c>
      <c r="M39" s="58">
        <v>800</v>
      </c>
      <c r="N39" s="72">
        <v>830</v>
      </c>
      <c r="O39" s="31"/>
      <c r="P39" s="31"/>
      <c r="Q39" s="31"/>
      <c r="R39" s="31"/>
      <c r="S39" s="31"/>
    </row>
    <row r="40" spans="1:19" ht="18.75" customHeight="1" thickBot="1">
      <c r="A40" s="166"/>
      <c r="B40" s="168"/>
      <c r="C40" s="169"/>
      <c r="D40" s="169"/>
      <c r="E40" s="169"/>
      <c r="F40" s="169"/>
      <c r="G40" s="170"/>
      <c r="H40" s="77">
        <f t="shared" si="1"/>
        <v>269.43</v>
      </c>
      <c r="I40" s="31"/>
      <c r="J40" s="31"/>
      <c r="K40" s="74" t="s">
        <v>11</v>
      </c>
      <c r="L40" s="75">
        <v>89.81</v>
      </c>
      <c r="M40" s="75">
        <v>89.81</v>
      </c>
      <c r="N40" s="76">
        <v>89.81</v>
      </c>
      <c r="O40" s="31"/>
      <c r="P40" s="31"/>
      <c r="Q40" s="31"/>
      <c r="R40" s="31"/>
      <c r="S40" s="31"/>
    </row>
    <row r="41" spans="1:19" ht="18.75" customHeight="1">
      <c r="A41" s="165">
        <v>5</v>
      </c>
      <c r="B41" s="136" t="s">
        <v>63</v>
      </c>
      <c r="C41" s="137"/>
      <c r="D41" s="137"/>
      <c r="E41" s="137"/>
      <c r="F41" s="137"/>
      <c r="G41" s="138"/>
      <c r="H41" s="82"/>
      <c r="I41" s="31"/>
      <c r="J41" s="31"/>
      <c r="K41" s="71" t="s">
        <v>10</v>
      </c>
      <c r="L41" s="58">
        <v>150</v>
      </c>
      <c r="M41" s="58">
        <v>150</v>
      </c>
      <c r="N41" s="72">
        <v>150</v>
      </c>
      <c r="O41" s="31"/>
      <c r="P41" s="31"/>
      <c r="Q41" s="31"/>
      <c r="R41" s="31"/>
      <c r="S41" s="31"/>
    </row>
    <row r="42" spans="1:19" ht="35.25" customHeight="1" thickBot="1">
      <c r="A42" s="166"/>
      <c r="B42" s="124"/>
      <c r="C42" s="139"/>
      <c r="D42" s="139"/>
      <c r="E42" s="139"/>
      <c r="F42" s="139"/>
      <c r="G42" s="140"/>
      <c r="H42" s="82"/>
      <c r="I42" s="31"/>
      <c r="J42" s="31"/>
      <c r="K42" s="74" t="s">
        <v>11</v>
      </c>
      <c r="L42" s="75"/>
      <c r="M42" s="75"/>
      <c r="N42" s="76"/>
      <c r="O42" s="31"/>
      <c r="P42" s="31"/>
      <c r="Q42" s="31"/>
      <c r="R42" s="31"/>
      <c r="S42" s="31"/>
    </row>
    <row r="43" spans="1:19" ht="23.25" customHeight="1">
      <c r="A43" s="165">
        <v>6</v>
      </c>
      <c r="B43" s="168" t="s">
        <v>30</v>
      </c>
      <c r="C43" s="169"/>
      <c r="D43" s="169"/>
      <c r="E43" s="169"/>
      <c r="F43" s="169"/>
      <c r="G43" s="170"/>
      <c r="H43" s="78">
        <f>L43+M43+N43</f>
        <v>0</v>
      </c>
      <c r="I43" s="31"/>
      <c r="J43" s="31"/>
      <c r="K43" s="71" t="s">
        <v>10</v>
      </c>
      <c r="L43" s="83"/>
      <c r="M43" s="83"/>
      <c r="N43" s="84"/>
      <c r="O43" s="31"/>
      <c r="P43" s="31"/>
      <c r="Q43" s="31"/>
      <c r="R43" s="31"/>
      <c r="S43" s="31"/>
    </row>
    <row r="44" spans="1:19" ht="42" customHeight="1" thickBot="1">
      <c r="A44" s="178"/>
      <c r="B44" s="124"/>
      <c r="C44" s="139"/>
      <c r="D44" s="139"/>
      <c r="E44" s="139"/>
      <c r="F44" s="139"/>
      <c r="G44" s="140"/>
      <c r="H44" s="77">
        <f>L44+M44+N44</f>
        <v>6015.6</v>
      </c>
      <c r="I44" s="31"/>
      <c r="J44" s="31"/>
      <c r="K44" s="74" t="s">
        <v>11</v>
      </c>
      <c r="L44" s="75">
        <v>2005.2</v>
      </c>
      <c r="M44" s="75">
        <v>2005.2</v>
      </c>
      <c r="N44" s="76">
        <v>2005.2</v>
      </c>
      <c r="O44" s="31"/>
      <c r="P44" s="31"/>
      <c r="Q44" s="31"/>
      <c r="R44" s="31"/>
      <c r="S44" s="31"/>
    </row>
    <row r="45" spans="1:19" ht="33.75" customHeight="1">
      <c r="A45" s="130" t="s">
        <v>12</v>
      </c>
      <c r="B45" s="131"/>
      <c r="C45" s="131"/>
      <c r="D45" s="131"/>
      <c r="E45" s="131"/>
      <c r="F45" s="131"/>
      <c r="G45" s="132"/>
      <c r="H45" s="73">
        <f>L45+M45+N45</f>
        <v>199827</v>
      </c>
      <c r="I45" s="31"/>
      <c r="J45" s="31"/>
      <c r="K45" s="85" t="s">
        <v>10</v>
      </c>
      <c r="L45" s="86">
        <v>65203.6</v>
      </c>
      <c r="M45" s="86">
        <v>66575.2</v>
      </c>
      <c r="N45" s="87">
        <v>68048.2</v>
      </c>
      <c r="O45" s="31"/>
      <c r="P45" s="31"/>
      <c r="Q45" s="31"/>
      <c r="R45" s="31"/>
      <c r="S45" s="31"/>
    </row>
    <row r="46" spans="1:19" ht="42" customHeight="1" thickBot="1">
      <c r="A46" s="133"/>
      <c r="B46" s="134"/>
      <c r="C46" s="134"/>
      <c r="D46" s="134"/>
      <c r="E46" s="134"/>
      <c r="F46" s="134"/>
      <c r="G46" s="135"/>
      <c r="H46" s="91">
        <f>L46+M46+N46</f>
        <v>388833.02999999997</v>
      </c>
      <c r="I46" s="31"/>
      <c r="J46" s="31"/>
      <c r="K46" s="88" t="s">
        <v>11</v>
      </c>
      <c r="L46" s="89">
        <f aca="true" t="shared" si="2" ref="L45:N46">L34+L36+L38+L40+L44</f>
        <v>129611.01</v>
      </c>
      <c r="M46" s="89">
        <f t="shared" si="2"/>
        <v>129611.01</v>
      </c>
      <c r="N46" s="90">
        <f t="shared" si="2"/>
        <v>129611.01</v>
      </c>
      <c r="O46" s="31"/>
      <c r="P46" s="31"/>
      <c r="Q46" s="31"/>
      <c r="R46" s="31"/>
      <c r="S46" s="31"/>
    </row>
    <row r="47" spans="1:19" ht="18.75" thickBot="1">
      <c r="A47" s="127" t="s">
        <v>13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9"/>
      <c r="L47" s="92">
        <v>194814.61</v>
      </c>
      <c r="M47" s="92">
        <v>196186.21</v>
      </c>
      <c r="N47" s="92">
        <v>197659.21</v>
      </c>
      <c r="O47" s="31"/>
      <c r="P47" s="31"/>
      <c r="Q47" s="31"/>
      <c r="R47" s="31"/>
      <c r="S47" s="31"/>
    </row>
    <row r="48" spans="1:19" ht="1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8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8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8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8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8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8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8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8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8">
      <c r="A57" s="31"/>
      <c r="B57" s="31"/>
      <c r="C57" s="31" t="s">
        <v>20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8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8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8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8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8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8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8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8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8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8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8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8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8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8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8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8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8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8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8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8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8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8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8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8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8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ht="18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18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18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ht="1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ht="18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ht="18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ht="18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18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ht="18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ht="18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ht="18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ht="18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ht="18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ht="1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ht="18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ht="18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ht="18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18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ht="18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ht="18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18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ht="18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ht="18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ht="1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ht="18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ht="18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ht="18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ht="18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ht="18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ht="18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ht="18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ht="18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ht="18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ht="1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ht="18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ht="18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ht="18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ht="18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ht="18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ht="18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ht="18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ht="18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ht="18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ht="1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1:19" ht="18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ht="18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ht="18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ht="18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1:19" ht="18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1:19" ht="18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1:19" ht="18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1:19" ht="18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ht="18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ht="1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ht="18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ht="18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ht="18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ht="18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ht="18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ht="18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ht="18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ht="18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ht="18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18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ht="18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ht="18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 ht="18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1:19" ht="18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 ht="18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 ht="18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 ht="18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ht="18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1:19" ht="1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ht="18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ht="18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ht="18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ht="18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 ht="18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18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ht="18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ht="18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ht="18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ht="1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ht="18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1:19" ht="18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1:19" ht="18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 ht="18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 ht="18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1:19" ht="18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1:19" ht="18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1:19" ht="18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1:19" ht="18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19" ht="1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1:19" ht="18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1:19" ht="18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1:19" ht="18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1:19" ht="18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ht="18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</sheetData>
  <mergeCells count="41">
    <mergeCell ref="B17:H17"/>
    <mergeCell ref="B22:H22"/>
    <mergeCell ref="B26:H26"/>
    <mergeCell ref="B23:H23"/>
    <mergeCell ref="B24:H24"/>
    <mergeCell ref="B25:H25"/>
    <mergeCell ref="B19:H19"/>
    <mergeCell ref="B20:H20"/>
    <mergeCell ref="B21:H21"/>
    <mergeCell ref="B18:H18"/>
    <mergeCell ref="A43:A44"/>
    <mergeCell ref="A39:A40"/>
    <mergeCell ref="A41:A42"/>
    <mergeCell ref="B39:G40"/>
    <mergeCell ref="B41:G42"/>
    <mergeCell ref="B43:G44"/>
    <mergeCell ref="A37:A38"/>
    <mergeCell ref="A35:A36"/>
    <mergeCell ref="A33:A34"/>
    <mergeCell ref="B35:G36"/>
    <mergeCell ref="B37:G38"/>
    <mergeCell ref="B6:J7"/>
    <mergeCell ref="B13:H13"/>
    <mergeCell ref="B14:H14"/>
    <mergeCell ref="B16:H16"/>
    <mergeCell ref="B11:H11"/>
    <mergeCell ref="B12:H12"/>
    <mergeCell ref="B8:J8"/>
    <mergeCell ref="B9:J9"/>
    <mergeCell ref="B10:H10"/>
    <mergeCell ref="B15:H15"/>
    <mergeCell ref="K29:N29"/>
    <mergeCell ref="L2:P2"/>
    <mergeCell ref="A47:K47"/>
    <mergeCell ref="A45:G46"/>
    <mergeCell ref="B33:G34"/>
    <mergeCell ref="B32:G32"/>
    <mergeCell ref="L6:O6"/>
    <mergeCell ref="P6:P7"/>
    <mergeCell ref="K6:K7"/>
    <mergeCell ref="A6:A7"/>
  </mergeCells>
  <printOptions/>
  <pageMargins left="0.81" right="0.29" top="0.64" bottom="0.28" header="0.23" footer="0.15"/>
  <pageSetup horizontalDpi="600" verticalDpi="600" orientation="landscape" paperSize="9" scale="66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M36" sqref="M36"/>
    </sheetView>
  </sheetViews>
  <sheetFormatPr defaultColWidth="9.140625" defaultRowHeight="12.75"/>
  <cols>
    <col min="3" max="3" width="34.7109375" style="0" customWidth="1"/>
    <col min="4" max="4" width="23.00390625" style="0" customWidth="1"/>
    <col min="5" max="5" width="11.57421875" style="0" customWidth="1"/>
    <col min="6" max="6" width="11.140625" style="0" customWidth="1"/>
    <col min="7" max="7" width="9.57421875" style="0" bestFit="1" customWidth="1"/>
    <col min="8" max="8" width="11.421875" style="0" customWidth="1"/>
    <col min="9" max="9" width="9.140625" style="0" hidden="1" customWidth="1"/>
    <col min="10" max="10" width="11.00390625" style="0" hidden="1" customWidth="1"/>
  </cols>
  <sheetData>
    <row r="1" spans="1:16" ht="12.75" customHeight="1" thickBot="1">
      <c r="A1" s="215" t="s">
        <v>32</v>
      </c>
      <c r="B1" s="217" t="s">
        <v>33</v>
      </c>
      <c r="C1" s="218"/>
      <c r="D1" s="218"/>
      <c r="E1" s="218"/>
      <c r="F1" s="218"/>
      <c r="G1" s="218"/>
      <c r="H1" s="218"/>
      <c r="I1" s="218"/>
      <c r="J1" s="219"/>
      <c r="K1" s="213" t="s">
        <v>34</v>
      </c>
      <c r="L1" s="208" t="s">
        <v>35</v>
      </c>
      <c r="M1" s="209"/>
      <c r="N1" s="209"/>
      <c r="O1" s="210"/>
      <c r="P1" s="211" t="s">
        <v>36</v>
      </c>
    </row>
    <row r="2" spans="1:16" ht="12.75" customHeight="1" thickBot="1">
      <c r="A2" s="216"/>
      <c r="B2" s="220"/>
      <c r="C2" s="221"/>
      <c r="D2" s="221"/>
      <c r="E2" s="221"/>
      <c r="F2" s="221"/>
      <c r="G2" s="221"/>
      <c r="H2" s="221"/>
      <c r="I2" s="221"/>
      <c r="J2" s="222"/>
      <c r="K2" s="214"/>
      <c r="L2" s="28" t="s">
        <v>13</v>
      </c>
      <c r="M2" s="29">
        <v>2017</v>
      </c>
      <c r="N2" s="30">
        <v>2018</v>
      </c>
      <c r="O2" s="28">
        <v>2019</v>
      </c>
      <c r="P2" s="212"/>
    </row>
    <row r="3" spans="2:10" ht="39.75" customHeight="1">
      <c r="B3" s="186" t="s">
        <v>14</v>
      </c>
      <c r="C3" s="186"/>
      <c r="D3" s="186"/>
      <c r="E3" s="186"/>
      <c r="F3" s="186"/>
      <c r="G3" s="186"/>
      <c r="H3" s="186"/>
      <c r="I3" s="186"/>
      <c r="J3" s="186"/>
    </row>
    <row r="5" spans="2:10" ht="29.25" customHeight="1">
      <c r="B5" s="187" t="s">
        <v>1</v>
      </c>
      <c r="C5" s="187"/>
      <c r="D5" s="187"/>
      <c r="E5" s="187"/>
      <c r="F5" s="187"/>
      <c r="G5" s="187"/>
      <c r="H5" s="187"/>
      <c r="I5" s="187"/>
      <c r="J5" s="187"/>
    </row>
    <row r="6" ht="12.75">
      <c r="B6" t="s">
        <v>22</v>
      </c>
    </row>
    <row r="7" ht="12.75">
      <c r="B7" t="s">
        <v>2</v>
      </c>
    </row>
    <row r="8" ht="12.75">
      <c r="B8" t="s">
        <v>5</v>
      </c>
    </row>
    <row r="10" spans="1:10" ht="32.25" customHeight="1">
      <c r="A10" t="s">
        <v>0</v>
      </c>
      <c r="B10" s="186" t="s">
        <v>16</v>
      </c>
      <c r="C10" s="186"/>
      <c r="D10" s="186"/>
      <c r="E10" s="186"/>
      <c r="F10" s="186"/>
      <c r="G10" s="186"/>
      <c r="H10" s="186"/>
      <c r="I10" s="186"/>
      <c r="J10" s="186"/>
    </row>
    <row r="12" spans="2:10" ht="27" customHeight="1">
      <c r="B12" s="187" t="s">
        <v>27</v>
      </c>
      <c r="C12" s="187"/>
      <c r="D12" s="187"/>
      <c r="E12" s="187"/>
      <c r="F12" s="187"/>
      <c r="G12" s="187"/>
      <c r="H12" s="187"/>
      <c r="I12" s="187"/>
      <c r="J12" s="187"/>
    </row>
    <row r="13" ht="12.75">
      <c r="B13" t="s">
        <v>2</v>
      </c>
    </row>
    <row r="14" ht="12.75">
      <c r="B14" t="s">
        <v>21</v>
      </c>
    </row>
    <row r="15" ht="12.75">
      <c r="B15" t="s">
        <v>3</v>
      </c>
    </row>
    <row r="18" spans="2:10" ht="12.75">
      <c r="B18" s="186" t="s">
        <v>17</v>
      </c>
      <c r="C18" s="186"/>
      <c r="D18" s="186"/>
      <c r="E18" s="186"/>
      <c r="F18" s="186"/>
      <c r="G18" s="186"/>
      <c r="H18" s="186"/>
      <c r="I18" s="186"/>
      <c r="J18" s="186"/>
    </row>
    <row r="19" spans="2:10" ht="33" customHeight="1">
      <c r="B19" s="187" t="s">
        <v>23</v>
      </c>
      <c r="C19" s="187"/>
      <c r="D19" s="187"/>
      <c r="E19" s="187"/>
      <c r="F19" s="187"/>
      <c r="G19" s="187"/>
      <c r="H19" s="187"/>
      <c r="I19" s="187"/>
      <c r="J19" s="187"/>
    </row>
    <row r="20" spans="2:10" ht="24" customHeight="1">
      <c r="B20" s="187" t="s">
        <v>24</v>
      </c>
      <c r="C20" s="187"/>
      <c r="D20" s="187"/>
      <c r="E20" s="187"/>
      <c r="F20" s="187"/>
      <c r="G20" s="187"/>
      <c r="H20" s="187"/>
      <c r="I20" s="187"/>
      <c r="J20" s="187"/>
    </row>
    <row r="21" ht="12.75">
      <c r="B21" t="s">
        <v>4</v>
      </c>
    </row>
    <row r="24" ht="12.75">
      <c r="B24" s="9" t="s">
        <v>19</v>
      </c>
    </row>
    <row r="26" ht="12.75">
      <c r="B26" t="s">
        <v>6</v>
      </c>
    </row>
    <row r="27" ht="12.75">
      <c r="B27" t="s">
        <v>7</v>
      </c>
    </row>
    <row r="29" ht="12.75">
      <c r="B29" s="9" t="s">
        <v>26</v>
      </c>
    </row>
    <row r="32" spans="2:10" ht="24" customHeight="1">
      <c r="B32" s="186" t="s">
        <v>25</v>
      </c>
      <c r="C32" s="186"/>
      <c r="D32" s="186"/>
      <c r="E32" s="186"/>
      <c r="F32" s="186"/>
      <c r="G32" s="186"/>
      <c r="H32" s="186"/>
      <c r="I32" s="186"/>
      <c r="J32" s="186"/>
    </row>
    <row r="33" spans="4:8" ht="24.75" customHeight="1">
      <c r="D33" s="185" t="s">
        <v>68</v>
      </c>
      <c r="E33" s="185"/>
      <c r="F33" s="185"/>
      <c r="G33" s="185"/>
      <c r="H33" s="185"/>
    </row>
    <row r="34" spans="2:7" ht="12.75">
      <c r="B34" s="9" t="s">
        <v>15</v>
      </c>
      <c r="C34" s="9"/>
      <c r="D34" s="9"/>
      <c r="E34" s="9"/>
      <c r="F34" s="9"/>
      <c r="G34" s="9"/>
    </row>
    <row r="35" ht="13.5" thickBot="1"/>
    <row r="36" spans="1:8" ht="13.5" thickBot="1">
      <c r="A36" s="1"/>
      <c r="B36" s="197" t="s">
        <v>8</v>
      </c>
      <c r="C36" s="198"/>
      <c r="D36" s="2" t="s">
        <v>9</v>
      </c>
      <c r="E36" s="3">
        <v>2017</v>
      </c>
      <c r="F36" s="3">
        <v>2018</v>
      </c>
      <c r="G36" s="4">
        <v>2019</v>
      </c>
      <c r="H36" s="5" t="s">
        <v>13</v>
      </c>
    </row>
    <row r="37" spans="1:8" ht="43.5" customHeight="1">
      <c r="A37" s="207">
        <v>1</v>
      </c>
      <c r="B37" s="205" t="s">
        <v>18</v>
      </c>
      <c r="C37" s="206"/>
      <c r="D37" s="6" t="s">
        <v>10</v>
      </c>
      <c r="E37" s="19">
        <v>10000</v>
      </c>
      <c r="F37" s="19">
        <v>10500</v>
      </c>
      <c r="G37" s="20">
        <v>11400</v>
      </c>
      <c r="H37" s="11">
        <f aca="true" t="shared" si="0" ref="H37:H48">E37+F37+G37</f>
        <v>31900</v>
      </c>
    </row>
    <row r="38" spans="1:8" ht="75" customHeight="1" thickBot="1">
      <c r="A38" s="196"/>
      <c r="B38" s="201"/>
      <c r="C38" s="202"/>
      <c r="D38" s="7" t="s">
        <v>11</v>
      </c>
      <c r="E38" s="21">
        <v>16537.75</v>
      </c>
      <c r="F38" s="21">
        <v>16537.75</v>
      </c>
      <c r="G38" s="22">
        <v>16537.75</v>
      </c>
      <c r="H38" s="12">
        <f t="shared" si="0"/>
        <v>49613.25</v>
      </c>
    </row>
    <row r="39" spans="1:8" ht="17.25" customHeight="1">
      <c r="A39" s="194">
        <v>2</v>
      </c>
      <c r="B39" s="199" t="s">
        <v>31</v>
      </c>
      <c r="C39" s="200"/>
      <c r="D39" s="6" t="s">
        <v>10</v>
      </c>
      <c r="E39" s="19">
        <v>47203.6</v>
      </c>
      <c r="F39" s="19">
        <v>47925.2</v>
      </c>
      <c r="G39" s="20">
        <v>48398.2</v>
      </c>
      <c r="H39" s="15">
        <f t="shared" si="0"/>
        <v>143527</v>
      </c>
    </row>
    <row r="40" spans="1:8" ht="71.25" customHeight="1" thickBot="1">
      <c r="A40" s="196"/>
      <c r="B40" s="201"/>
      <c r="C40" s="202"/>
      <c r="D40" s="7" t="s">
        <v>11</v>
      </c>
      <c r="E40" s="21">
        <v>110978.25</v>
      </c>
      <c r="F40" s="21">
        <v>110978.25</v>
      </c>
      <c r="G40" s="22">
        <v>110978.25</v>
      </c>
      <c r="H40" s="18">
        <f t="shared" si="0"/>
        <v>332934.75</v>
      </c>
    </row>
    <row r="41" spans="1:8" ht="21" customHeight="1">
      <c r="A41" s="194">
        <v>3</v>
      </c>
      <c r="B41" s="199" t="s">
        <v>28</v>
      </c>
      <c r="C41" s="200"/>
      <c r="D41" s="6" t="s">
        <v>10</v>
      </c>
      <c r="E41" s="19">
        <v>7250</v>
      </c>
      <c r="F41" s="19">
        <v>7350</v>
      </c>
      <c r="G41" s="20">
        <v>7420</v>
      </c>
      <c r="H41" s="11">
        <f t="shared" si="0"/>
        <v>22020</v>
      </c>
    </row>
    <row r="42" spans="1:8" ht="32.25" customHeight="1" thickBot="1">
      <c r="A42" s="196"/>
      <c r="B42" s="201"/>
      <c r="C42" s="202"/>
      <c r="D42" s="7" t="s">
        <v>11</v>
      </c>
      <c r="E42" s="16"/>
      <c r="F42" s="16"/>
      <c r="G42" s="17"/>
      <c r="H42" s="18">
        <f t="shared" si="0"/>
        <v>0</v>
      </c>
    </row>
    <row r="43" spans="1:8" ht="19.5" customHeight="1">
      <c r="A43" s="194">
        <v>4</v>
      </c>
      <c r="B43" s="199" t="s">
        <v>29</v>
      </c>
      <c r="C43" s="200"/>
      <c r="D43" s="6" t="s">
        <v>10</v>
      </c>
      <c r="E43" s="19">
        <v>750</v>
      </c>
      <c r="F43" s="19">
        <v>800</v>
      </c>
      <c r="G43" s="20">
        <v>830</v>
      </c>
      <c r="H43" s="11">
        <f t="shared" si="0"/>
        <v>2380</v>
      </c>
    </row>
    <row r="44" spans="1:8" ht="18.75" customHeight="1" thickBot="1">
      <c r="A44" s="196"/>
      <c r="B44" s="201"/>
      <c r="C44" s="202"/>
      <c r="D44" s="7" t="s">
        <v>11</v>
      </c>
      <c r="E44" s="21">
        <v>89.81</v>
      </c>
      <c r="F44" s="21">
        <v>89.81</v>
      </c>
      <c r="G44" s="22">
        <v>89.81</v>
      </c>
      <c r="H44" s="12">
        <f t="shared" si="0"/>
        <v>269.43</v>
      </c>
    </row>
    <row r="45" spans="1:8" ht="23.25" customHeight="1">
      <c r="A45" s="194">
        <v>5</v>
      </c>
      <c r="B45" s="199" t="s">
        <v>30</v>
      </c>
      <c r="C45" s="200"/>
      <c r="D45" s="6" t="s">
        <v>10</v>
      </c>
      <c r="E45" s="13"/>
      <c r="F45" s="13"/>
      <c r="G45" s="14"/>
      <c r="H45" s="15">
        <f t="shared" si="0"/>
        <v>0</v>
      </c>
    </row>
    <row r="46" spans="1:8" ht="42" customHeight="1" thickBot="1">
      <c r="A46" s="195"/>
      <c r="B46" s="203"/>
      <c r="C46" s="204"/>
      <c r="D46" s="7" t="s">
        <v>11</v>
      </c>
      <c r="E46" s="21">
        <v>2005.2</v>
      </c>
      <c r="F46" s="21">
        <v>2005.2</v>
      </c>
      <c r="G46" s="22">
        <v>2005.2</v>
      </c>
      <c r="H46" s="12">
        <f t="shared" si="0"/>
        <v>6015.6</v>
      </c>
    </row>
    <row r="47" spans="1:8" ht="12.75">
      <c r="A47" s="188" t="s">
        <v>12</v>
      </c>
      <c r="B47" s="189"/>
      <c r="C47" s="190"/>
      <c r="D47" s="8" t="s">
        <v>10</v>
      </c>
      <c r="E47" s="10">
        <f aca="true" t="shared" si="1" ref="E47:G48">E37+E39+E41+E43+E45</f>
        <v>65203.6</v>
      </c>
      <c r="F47" s="10">
        <f t="shared" si="1"/>
        <v>66575.2</v>
      </c>
      <c r="G47" s="10">
        <f t="shared" si="1"/>
        <v>68048.2</v>
      </c>
      <c r="H47" s="11">
        <f t="shared" si="0"/>
        <v>199827</v>
      </c>
    </row>
    <row r="48" spans="1:8" ht="13.5" thickBot="1">
      <c r="A48" s="191"/>
      <c r="B48" s="192"/>
      <c r="C48" s="193"/>
      <c r="D48" s="23" t="s">
        <v>11</v>
      </c>
      <c r="E48" s="24">
        <f t="shared" si="1"/>
        <v>129611.01</v>
      </c>
      <c r="F48" s="24">
        <f t="shared" si="1"/>
        <v>129611.01</v>
      </c>
      <c r="G48" s="24">
        <f t="shared" si="1"/>
        <v>129611.01</v>
      </c>
      <c r="H48" s="25">
        <f t="shared" si="0"/>
        <v>388833.02999999997</v>
      </c>
    </row>
    <row r="49" spans="1:8" ht="13.5" thickBot="1">
      <c r="A49" s="197" t="s">
        <v>13</v>
      </c>
      <c r="B49" s="198"/>
      <c r="C49" s="198"/>
      <c r="D49" s="198"/>
      <c r="E49" s="26">
        <f>E47+E48</f>
        <v>194814.61</v>
      </c>
      <c r="F49" s="26">
        <f>F47+F48</f>
        <v>196186.21</v>
      </c>
      <c r="G49" s="26">
        <f>G47+G48</f>
        <v>197659.21</v>
      </c>
      <c r="H49" s="27">
        <f>H47+H48</f>
        <v>588660.03</v>
      </c>
    </row>
    <row r="59" ht="12.75">
      <c r="C59" t="s">
        <v>20</v>
      </c>
    </row>
  </sheetData>
  <mergeCells count="27">
    <mergeCell ref="L1:O1"/>
    <mergeCell ref="P1:P2"/>
    <mergeCell ref="K1:K2"/>
    <mergeCell ref="A1:A2"/>
    <mergeCell ref="B1:J2"/>
    <mergeCell ref="A41:A42"/>
    <mergeCell ref="A39:A40"/>
    <mergeCell ref="B36:C36"/>
    <mergeCell ref="B37:C38"/>
    <mergeCell ref="A37:A38"/>
    <mergeCell ref="B39:C40"/>
    <mergeCell ref="B41:C42"/>
    <mergeCell ref="A47:C48"/>
    <mergeCell ref="A45:A46"/>
    <mergeCell ref="A43:A44"/>
    <mergeCell ref="A49:D49"/>
    <mergeCell ref="B43:C44"/>
    <mergeCell ref="B45:C46"/>
    <mergeCell ref="D33:H33"/>
    <mergeCell ref="B3:J3"/>
    <mergeCell ref="B10:J10"/>
    <mergeCell ref="B18:J18"/>
    <mergeCell ref="B32:J32"/>
    <mergeCell ref="B5:J5"/>
    <mergeCell ref="B12:J12"/>
    <mergeCell ref="B19:J19"/>
    <mergeCell ref="B20:J20"/>
  </mergeCells>
  <printOptions/>
  <pageMargins left="1.22" right="0.29" top="1.04" bottom="0.35" header="1.05" footer="0.5"/>
  <pageSetup horizontalDpi="600" verticalDpi="600" orientation="landscape" paperSize="9" scale="97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2016-11-02T12:24:04Z</cp:lastPrinted>
  <dcterms:created xsi:type="dcterms:W3CDTF">1996-10-08T23:32:33Z</dcterms:created>
  <dcterms:modified xsi:type="dcterms:W3CDTF">2016-11-30T12:15:16Z</dcterms:modified>
  <cp:category/>
  <cp:version/>
  <cp:contentType/>
  <cp:contentStatus/>
</cp:coreProperties>
</file>